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nkovic2742303\Desktop\"/>
    </mc:Choice>
  </mc:AlternateContent>
  <bookViews>
    <workbookView xWindow="0" yWindow="0" windowWidth="18140" windowHeight="6210" tabRatio="748"/>
  </bookViews>
  <sheets>
    <sheet name="Radary, kamery, TM, servis" sheetId="1" r:id="rId1"/>
    <sheet name="HW_HCI infraštruktúra" sheetId="2" r:id="rId2"/>
  </sheets>
  <definedNames>
    <definedName name="_xlnm.Print_Area" localSheetId="0">'Radary, kamery, TM, servis'!$A$1:$E$91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  <c r="E13" i="2"/>
  <c r="E12" i="2"/>
  <c r="E11" i="2"/>
  <c r="E10" i="2"/>
  <c r="E9" i="2"/>
  <c r="E8" i="2"/>
  <c r="E7" i="2"/>
  <c r="E6" i="2"/>
  <c r="E5" i="2"/>
  <c r="E9" i="1" l="1"/>
  <c r="E20" i="1"/>
  <c r="E50" i="1" l="1"/>
  <c r="E49" i="1"/>
  <c r="B23" i="1"/>
  <c r="E22" i="1"/>
  <c r="B13" i="1"/>
  <c r="E12" i="1"/>
  <c r="E55" i="1" l="1"/>
  <c r="E63" i="1"/>
  <c r="E62" i="1"/>
  <c r="E61" i="1"/>
  <c r="E60" i="1"/>
  <c r="E59" i="1"/>
  <c r="E58" i="1"/>
  <c r="E57" i="1"/>
  <c r="E56" i="1"/>
  <c r="E20" i="2"/>
  <c r="E48" i="1"/>
  <c r="E47" i="1"/>
  <c r="E46" i="1"/>
  <c r="E45" i="1"/>
  <c r="E51" i="1" s="1"/>
  <c r="E71" i="1"/>
  <c r="E68" i="1"/>
  <c r="E40" i="1" l="1"/>
  <c r="E39" i="1"/>
  <c r="E38" i="1"/>
  <c r="E37" i="1"/>
  <c r="E34" i="1"/>
  <c r="E33" i="1"/>
  <c r="E32" i="1" l="1"/>
  <c r="E31" i="1"/>
  <c r="E64" i="1" l="1"/>
  <c r="E26" i="1" l="1"/>
  <c r="E27" i="1" s="1"/>
  <c r="B27" i="1"/>
  <c r="E16" i="1"/>
  <c r="E21" i="1"/>
  <c r="E19" i="1"/>
  <c r="E18" i="1"/>
  <c r="E17" i="1"/>
  <c r="E23" i="1" l="1"/>
  <c r="E11" i="1"/>
  <c r="E10" i="1"/>
  <c r="E8" i="1"/>
  <c r="E21" i="2" l="1"/>
  <c r="E15" i="2"/>
  <c r="E24" i="2" l="1"/>
  <c r="E72" i="1" l="1"/>
  <c r="B72" i="1"/>
  <c r="B69" i="1"/>
  <c r="E69" i="1"/>
  <c r="E7" i="1" l="1"/>
  <c r="E6" i="1"/>
  <c r="E13" i="1" s="1"/>
  <c r="E35" i="1" l="1"/>
  <c r="E41" i="1"/>
  <c r="E81" i="1" l="1"/>
</calcChain>
</file>

<file path=xl/sharedStrings.xml><?xml version="1.0" encoding="utf-8"?>
<sst xmlns="http://schemas.openxmlformats.org/spreadsheetml/2006/main" count="160" uniqueCount="87">
  <si>
    <t>Predpokladaná hodnota zákazky (PHZ) - projekt ASOPPCP</t>
  </si>
  <si>
    <t>Názov položky</t>
  </si>
  <si>
    <t>Jednotková cena 
bez DPH</t>
  </si>
  <si>
    <t>Celková cena 
bez DPH</t>
  </si>
  <si>
    <t>SPOLU</t>
  </si>
  <si>
    <t>Pravidelný pozáručný servis</t>
  </si>
  <si>
    <t>Množstvo
v ks</t>
  </si>
  <si>
    <t>Názov služby</t>
  </si>
  <si>
    <t>Nepravidelný pozáručný servis</t>
  </si>
  <si>
    <t>Transakčný modul</t>
  </si>
  <si>
    <t>Cestné rýchlomery a analytické kamery</t>
  </si>
  <si>
    <t>CELKOM</t>
  </si>
  <si>
    <t>Iné - dátový prenos</t>
  </si>
  <si>
    <t>VYSVETLIVKY :</t>
  </si>
  <si>
    <t>Pozáručný servis - je plánovaný na 8 rokov</t>
  </si>
  <si>
    <t>Vyplňte len bunky vyznačené žltou farbou ! Zvyšné bunky sú uzamknuté, vyrátajú sa vďaka vzorcom automaticky</t>
  </si>
  <si>
    <t>HCI infraštruktúra</t>
  </si>
  <si>
    <t>Virtualizačná platforma</t>
  </si>
  <si>
    <t>Operatívne úložisko</t>
  </si>
  <si>
    <t>Archívne úložisko (2x 1,6TB)</t>
  </si>
  <si>
    <t>Podpora 3 roky</t>
  </si>
  <si>
    <t>Zálohovanie + podpora na 3 roky</t>
  </si>
  <si>
    <t>Zálohovanie - práce</t>
  </si>
  <si>
    <t>Ostatné práce</t>
  </si>
  <si>
    <t>Rack + Busbar</t>
  </si>
  <si>
    <t>Sieťové zariadenia + podpora na 3 roky</t>
  </si>
  <si>
    <t>Pozáručný servis (SLA)</t>
  </si>
  <si>
    <t>Pozáručný servis (SLA) - je plánovaný na 8 rokov</t>
  </si>
  <si>
    <t>Opcia na cestné rýchlomery a kamery</t>
  </si>
  <si>
    <t>Predpokladané 
množstvo v ks</t>
  </si>
  <si>
    <t>Iné - sadzby</t>
  </si>
  <si>
    <t>Iné - servis a rozvoj transakčného modulu</t>
  </si>
  <si>
    <t>Distribučné náklady - dopravné v Eur/1 km</t>
  </si>
  <si>
    <t>Merná jednotka</t>
  </si>
  <si>
    <t>ks</t>
  </si>
  <si>
    <t>celkové riešenie</t>
  </si>
  <si>
    <t>poplatok za jedno zariadenie</t>
  </si>
  <si>
    <t>poplatok za overenie
jedného zariadenia</t>
  </si>
  <si>
    <t>poplatok za rekalibráciu
jedného zariadenia</t>
  </si>
  <si>
    <t xml:space="preserve">Transakčný modul
(komplet dodanie - analýza, návrh, vytvorenie, konfigurácia, implementácia, integrácie s externými systémami, testovanie, školenia a nasadenie do produkčnej prevádzky) </t>
  </si>
  <si>
    <t>poplatok za opravu jedného zariadenia</t>
  </si>
  <si>
    <t>mesačný poplatok za jedno zariadenie</t>
  </si>
  <si>
    <t>mesačný paušál</t>
  </si>
  <si>
    <t>Servisná podpora HCI infraštruktúry
(odborná podpora, údržba, aktualizácia, funkčnosť, 
systém 24/7)
(12 mesiacov x 8 rokov)</t>
  </si>
  <si>
    <t xml:space="preserve">** Oprava cestného rýchlomeru
(špecializovaná oprava, náhradné diely, logistika a distribúcia)
Oprava cestného rýchlomeru z opcie
(špecializovaná oprava, náhradné diely, logistika a distribúcia) </t>
  </si>
  <si>
    <t>človekodeň</t>
  </si>
  <si>
    <t>Servisná podpora transakčného modulu,
(odborná podpora, údržba, funkčnosť, systém 24/7)
(12 mesiacov x 8 rokov)</t>
  </si>
  <si>
    <t>Analytická kamera - prejazd na červenú,
rozsah dokumentovania min. 2 jazdné pruhy,
spolu s úvodnou montážou, nastavením, inštaláciou a sfunkčnením</t>
  </si>
  <si>
    <t>Analytická kamera - prejazd na červenú,
rozsah dokumentovania min. 3 jazdné pruhy,
spolu s úvodnou montážou, nastavením, inštaláciou a sfunkčnením</t>
  </si>
  <si>
    <t>Analytická kamera - nerešpektovanie STOP,
rozsah dokumentovania min. 1. jazdný pruh,
spolu s úvodnou montážou, nastavením, inštaláciou a sfunkčnením</t>
  </si>
  <si>
    <t>Predpokladané 
množstvo</t>
  </si>
  <si>
    <t>Opcia - predpoklad dĺžky trvania 7 rokov</t>
  </si>
  <si>
    <t>Vyplňte len bunky vyznačené žltou farbou ! Zvyšné bunky (Celková cena bez DPH) sú uzamknuté, vyrátajú sa vďaka vzorcom automaticky</t>
  </si>
  <si>
    <t xml:space="preserve"> </t>
  </si>
  <si>
    <t>Cestný rýchlomer (min. dva jazdné pruhy obojsmerne - 1/1),
spolu s prvotným overením, úvodnou montážou, nastavením, inštaláciou a sfunkčnením</t>
  </si>
  <si>
    <t>Cestný rýchlomer (štyri jazdné pruhy obojsmerne - 2/2),
spolu s prvotným overením, úvodnou montážou, nastavením, inštaláciou a sfunkčnením</t>
  </si>
  <si>
    <t>Cestný rýchlomer s detekciou prejazdu na červenú,
rozsah dokumentovania min. 2 jazdné pruhy,
spolu s prvotným overením, úvodnou montážou, nastavením, inštaláciou a sfunkčnením</t>
  </si>
  <si>
    <t>Cestný rýchlomer 1/1 (min. dva jazdné pruhy obojsmerne),
spolu s prvotným overením, úvodnou montážou, nastavením, inštaláciou a sfunkčnením</t>
  </si>
  <si>
    <t>Cestný rýchlomer 2/2 (min. štyri jazdné pruhy obojsmerne),
spolu s prvotným overením, úvodnou montážou, nastavením, inštaláciou a sfunkčnením</t>
  </si>
  <si>
    <t>Rozvoj transakčného modulu - analytické činnosti</t>
  </si>
  <si>
    <t>Rozvoj transakčného modulu - vývoj SW, programovanie, implementačné práce</t>
  </si>
  <si>
    <t>Rozvoj transakčného modulu - testovanie SW</t>
  </si>
  <si>
    <t>Rozvoj transakčného modulu - projektové riadenie</t>
  </si>
  <si>
    <t>Rozvoj transakčného modulu - informačná a kybernetická bezpečnosť</t>
  </si>
  <si>
    <t>Rozvoj transakčného modulu - školenie</t>
  </si>
  <si>
    <t>Rozvoj transakčného modulu - integrácia systémov</t>
  </si>
  <si>
    <t>Rozvoj transakčného modulu - IT činnosti súvisiace s HW infraštruktúrou</t>
  </si>
  <si>
    <t>poplatok za výmenu jedného zariadenia</t>
  </si>
  <si>
    <t>Cestný rýchlomer 1/1 - rozsah merania min. 2 jazdné pruhy obojsmerne
Cestný rýchlomer 2/2 - rozsah merania min. 4 jazdné pruhy obojsmerne</t>
  </si>
  <si>
    <t>Zdroj energie pre cestné rýchlomery a analytické kamery z opcie (batéria)</t>
  </si>
  <si>
    <t>Zdroj energie pre cestné rýchlomery a analytické kamery (batéria)</t>
  </si>
  <si>
    <t xml:space="preserve">
Výmena zdroja energie pre cestné rýchlomery a analytické kamery (batéria)
Výmena zdroja energie pre cestné rýchlomery a analytické kamery z opcie (batéria)
</t>
  </si>
  <si>
    <t>Profilaxia cestných rýchlomerov - zabezpečenie funkčnosti cestných rýchlomerov a cestných rýchlomerov s detekciou prejazdu na červenú a ich príslušenstva (zahŕňa všetky náklady, najmä na demontáž, kontrolu, nastavenie, inštaláciu, kabeláž, čistenie, údržbu, logistiku a distribúciu, spotr. materiál, montáž)
Nevzťahuje sa na poruchy spôsobené vyššou mocou, vandalizmom a používaním v rozpore s užívateľským manuálom a technickými podmienkami stanovenými výrobcom 
(231 ks x 8 rokov)
* Následné overenie cestných rýchlomerov
(zahŕňa všetky náklady spojené s procesom každoročného následného overenia na SMÚ podľa zákona 157/2018 o metrológii)
(231 ks x 9 rokov)</t>
  </si>
  <si>
    <t xml:space="preserve">Profilaxia analytických kamier - zabezpečenie funkčnosti analytických kamier a ich príslušenstva (zahŕňa všetky náklady, najmä na demontáž, kontrolu, nastavenie, inštaláciu, kabeláž, čistenie, údržbu, logistiku a distribúciu, spotr. materiál, montáž)
Nevzťahuje sa na poruchy spôsobené vyššou mocou, vandalizmom a používaním v rozpore s užívateľským manuálom a technickými podmienkami stanovenými výrobcom
(48 ks x 8 rokov)
Rekalibrácia analytických kamier
(zahŕňa všetky náklady spojené s procesom každoročnej rekalibrácie analytických kamier)
(48 ks x 9 rokov)
</t>
  </si>
  <si>
    <t>Profilaxia cestných rýchlomerov z opcie - zabezpečenie funkčnosti cestných rýchlomerov a cestných rýchlomerov s detekciou prejazdu na červenú a ich príslušenstva (zahŕňa všetky náklady, najmä na demontáž, kontrolu, nastavenie, inštaláciu, kabeláž, čistenie, údržbu, logistiku a distribúciu, spotr. materiál, montáž)
Nevzťahuje sa na poruchy spôsobené vyššou mocou, vandalizmom a používaním v rozpore s užívateľským manuálom a technickými podmienkami stanovenými výrobcom 
(538 ks x 6 rokov)
Následné overenie cestných rýchlomerov z opcie
(zahŕňa všetky náklady spojené s procesom každoročného následného overenia na SMÚ podľa zákona 157/2018 o metrológii)
(538 ks x 7 rokov)</t>
  </si>
  <si>
    <t xml:space="preserve">Profilaxia analytických kamier z opcie - zabezpečenie funkčnosti analytických kamier a ich príslušenstva (zahŕňa všetky náklady, najmä na demontáž, kontrolu, nastavenie, inštaláciu, kabeláž, čistenie, údržbu, logistiku a distribúciu, spotr. materiál, montáž)
Nevzťahuje sa na poruchy spôsobené vyššou mocou, vandalizmom a používaním v rozpore s užívateľským manuálom a technickými podmienkami stanovenými výrobcom
(112 ks x 6 rokov)
Rekalibrácia analytických kamier z opcie
(zahŕňa všetky náklady spojené s procesom každoročnej rekalibrácie analytických kamier)
(112 ks x 7 rokov)
</t>
  </si>
  <si>
    <t xml:space="preserve">** Oprava analytickej kamery
(špecializovaná oprava, náhradné diely, logistika a distribúcia)
Oprava analytickej kamery z opcie
(špecializovaná oprava, náhradné diely, logistika a distribúcia) </t>
  </si>
  <si>
    <t>Hodinová zúčtovacia sadzba montážnika
za 1 hod. práce - normohodina</t>
  </si>
  <si>
    <t>Hodinová zúčtovacia sadzba servisného technika (odborný servis-oprava)
za 1 hod. práce - normohodina</t>
  </si>
  <si>
    <t>Zúčtovacia sadzba servisného technika (odborný servis - oprava - rozvoj)
za 1 deň práce - človekodeň</t>
  </si>
  <si>
    <t>Dátový prenos z opcie - 650 technických zariadení, VPN
predpoklad : 814 TB/1 rok,
min. požadovaná prenosová rýchlosť odosielania 4,7 mbit/s
(650 ks x 7 rokov)</t>
  </si>
  <si>
    <t>Dátový prenos - 279 technických zariadení, VPN
predpoklad : 350 TB/1 rok,
min. požadovaná prenosová rýchlosť odosielania 4,7 mbit/s
(279 ks x 10 rokov)</t>
  </si>
  <si>
    <t>!! Verejný obstarávateľ predpokladá, že štát využije opciu na cestné rýchlomery a analytické kamery
!! Z tohto dôvodu žiadame potencionálnych dodávateľov o seriózne vyplnenie všetkých žltých buniek v PHZ - projekt ASOPPCP, vrátane tých, ktoré  sú určené predpokladaným množstvám v opcii</t>
  </si>
  <si>
    <t>* Následné overenie cestných rýchlomerov - vykonáva sa každý nasledujúci rok po prvotnom overení
- postup je zvolený v intenciách zákona č. 157/2018 Z. z. o metrológii</t>
  </si>
  <si>
    <t>** Oprava cestného rýchlomeru a analytickej kamery - vychádzali sme z predpokladu, že 1 ks technického zariadenia bude kompletne odborne servisovaný (opravený) v zmysle postupov a zákona č. 157/2018 Z. z. o metrológii</t>
  </si>
  <si>
    <t>Cena bez DPH / 
položka</t>
  </si>
  <si>
    <t xml:space="preserve">                                   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</si>
</sst>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6"/>
      <color rgb="FF7030A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7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138">
    <xf numFmtId="0" fontId="0" fillId="0" borderId="0" xfId="0"/>
    <xf numFmtId="0" fontId="2" fillId="0" borderId="0" xfId="0" applyFont="1"/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0" fontId="2" fillId="4" borderId="0" xfId="0" applyFont="1" applyFill="1"/>
    <xf numFmtId="0" fontId="4" fillId="5" borderId="23" xfId="0" applyFont="1" applyFill="1" applyBorder="1" applyAlignment="1">
      <alignment horizontal="center" vertical="center"/>
    </xf>
    <xf numFmtId="0" fontId="2" fillId="5" borderId="24" xfId="0" applyFont="1" applyFill="1" applyBorder="1"/>
    <xf numFmtId="164" fontId="4" fillId="5" borderId="22" xfId="0" applyNumberFormat="1" applyFont="1" applyFill="1" applyBorder="1" applyAlignment="1">
      <alignment horizontal="center" vertical="center"/>
    </xf>
    <xf numFmtId="0" fontId="5" fillId="0" borderId="0" xfId="0" applyFont="1"/>
    <xf numFmtId="0" fontId="2" fillId="7" borderId="0" xfId="0" applyFont="1" applyFill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6" borderId="4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164" fontId="3" fillId="6" borderId="27" xfId="0" applyNumberFormat="1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164" fontId="1" fillId="8" borderId="10" xfId="0" applyNumberFormat="1" applyFont="1" applyFill="1" applyBorder="1" applyAlignment="1" applyProtection="1">
      <alignment horizontal="center" vertical="center"/>
      <protection locked="0"/>
    </xf>
    <xf numFmtId="164" fontId="1" fillId="8" borderId="8" xfId="0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vertical="center" wrapText="1"/>
      <protection locked="0"/>
    </xf>
    <xf numFmtId="164" fontId="1" fillId="8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164" fontId="1" fillId="8" borderId="15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164" fontId="3" fillId="0" borderId="26" xfId="0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164" fontId="1" fillId="8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164" fontId="3" fillId="0" borderId="3" xfId="0" applyNumberFormat="1" applyFont="1" applyBorder="1" applyAlignment="1" applyProtection="1">
      <alignment horizontal="center" vertical="center"/>
      <protection locked="0"/>
    </xf>
    <xf numFmtId="0" fontId="2" fillId="4" borderId="0" xfId="0" applyFont="1" applyFill="1" applyProtection="1"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164" fontId="1" fillId="8" borderId="18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164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41" xfId="0" applyFont="1" applyBorder="1" applyProtection="1">
      <protection locked="0"/>
    </xf>
    <xf numFmtId="0" fontId="2" fillId="0" borderId="13" xfId="0" applyFont="1" applyBorder="1" applyProtection="1">
      <protection locked="0"/>
    </xf>
    <xf numFmtId="164" fontId="1" fillId="8" borderId="26" xfId="0" applyNumberFormat="1" applyFont="1" applyFill="1" applyBorder="1" applyAlignment="1" applyProtection="1">
      <alignment horizontal="center" vertical="center"/>
      <protection locked="0"/>
    </xf>
    <xf numFmtId="0" fontId="2" fillId="0" borderId="27" xfId="0" applyFont="1" applyBorder="1" applyProtection="1">
      <protection locked="0"/>
    </xf>
    <xf numFmtId="164" fontId="2" fillId="0" borderId="11" xfId="0" applyNumberFormat="1" applyFont="1" applyBorder="1" applyAlignment="1" applyProtection="1">
      <alignment horizontal="center" vertical="center"/>
    </xf>
    <xf numFmtId="164" fontId="2" fillId="0" borderId="13" xfId="0" applyNumberFormat="1" applyFont="1" applyBorder="1" applyAlignment="1" applyProtection="1">
      <alignment horizontal="center" vertical="center"/>
    </xf>
    <xf numFmtId="164" fontId="2" fillId="0" borderId="16" xfId="0" applyNumberFormat="1" applyFont="1" applyBorder="1" applyAlignment="1" applyProtection="1">
      <alignment horizontal="center" vertical="center"/>
    </xf>
    <xf numFmtId="164" fontId="3" fillId="6" borderId="27" xfId="0" applyNumberFormat="1" applyFont="1" applyFill="1" applyBorder="1" applyAlignment="1" applyProtection="1">
      <alignment horizontal="center" vertical="center"/>
    </xf>
    <xf numFmtId="164" fontId="2" fillId="0" borderId="7" xfId="0" applyNumberFormat="1" applyFont="1" applyBorder="1" applyAlignment="1" applyProtection="1">
      <alignment horizontal="center" vertical="center"/>
    </xf>
    <xf numFmtId="164" fontId="3" fillId="6" borderId="4" xfId="0" applyNumberFormat="1" applyFont="1" applyFill="1" applyBorder="1" applyAlignment="1" applyProtection="1">
      <alignment horizontal="center" vertical="center"/>
    </xf>
    <xf numFmtId="0" fontId="2" fillId="0" borderId="0" xfId="0" applyFont="1" applyProtection="1"/>
    <xf numFmtId="164" fontId="2" fillId="0" borderId="19" xfId="0" applyNumberFormat="1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0" fillId="0" borderId="0" xfId="0" applyProtection="1"/>
    <xf numFmtId="0" fontId="4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wrapText="1"/>
    </xf>
    <xf numFmtId="0" fontId="4" fillId="3" borderId="4" xfId="0" applyFont="1" applyFill="1" applyBorder="1" applyAlignment="1" applyProtection="1">
      <alignment horizontal="center" wrapText="1"/>
    </xf>
    <xf numFmtId="0" fontId="2" fillId="0" borderId="10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2" fillId="4" borderId="0" xfId="0" applyFont="1" applyFill="1" applyProtection="1"/>
    <xf numFmtId="0" fontId="4" fillId="3" borderId="4" xfId="0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0" fontId="1" fillId="0" borderId="0" xfId="0" applyFont="1" applyBorder="1" applyAlignment="1" applyProtection="1">
      <alignment horizontal="center" vertical="center"/>
    </xf>
    <xf numFmtId="164" fontId="1" fillId="0" borderId="0" xfId="0" applyNumberFormat="1" applyFont="1" applyFill="1" applyBorder="1" applyAlignment="1" applyProtection="1">
      <alignment horizontal="center" vertical="center"/>
    </xf>
    <xf numFmtId="0" fontId="4" fillId="3" borderId="23" xfId="0" applyFont="1" applyFill="1" applyBorder="1" applyAlignment="1" applyProtection="1">
      <alignment horizontal="center" vertical="center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5" borderId="23" xfId="0" applyFont="1" applyFill="1" applyBorder="1" applyAlignment="1" applyProtection="1">
      <alignment horizontal="center" vertical="center"/>
    </xf>
    <xf numFmtId="0" fontId="2" fillId="5" borderId="24" xfId="0" applyFont="1" applyFill="1" applyBorder="1" applyProtection="1"/>
    <xf numFmtId="164" fontId="4" fillId="5" borderId="22" xfId="0" applyNumberFormat="1" applyFont="1" applyFill="1" applyBorder="1" applyAlignment="1" applyProtection="1">
      <alignment horizontal="center" vertical="center"/>
    </xf>
    <xf numFmtId="0" fontId="5" fillId="0" borderId="0" xfId="0" applyFont="1" applyProtection="1"/>
    <xf numFmtId="0" fontId="2" fillId="7" borderId="0" xfId="0" applyFont="1" applyFill="1" applyProtection="1"/>
    <xf numFmtId="0" fontId="12" fillId="0" borderId="25" xfId="0" applyFont="1" applyBorder="1" applyAlignment="1" applyProtection="1">
      <alignment horizontal="center" vertical="center"/>
      <protection locked="0"/>
    </xf>
    <xf numFmtId="0" fontId="10" fillId="0" borderId="20" xfId="2" applyFont="1" applyBorder="1" applyAlignment="1" applyProtection="1">
      <alignment vertical="center" wrapText="1"/>
      <protection locked="0"/>
    </xf>
    <xf numFmtId="0" fontId="10" fillId="0" borderId="12" xfId="2" applyFont="1" applyBorder="1" applyAlignment="1" applyProtection="1">
      <alignment vertical="center" wrapText="1"/>
      <protection locked="0"/>
    </xf>
    <xf numFmtId="0" fontId="10" fillId="0" borderId="14" xfId="2" applyFont="1" applyBorder="1" applyAlignment="1" applyProtection="1">
      <alignment vertical="center" wrapText="1"/>
      <protection locked="0"/>
    </xf>
    <xf numFmtId="0" fontId="10" fillId="0" borderId="9" xfId="2" applyFont="1" applyBorder="1" applyAlignment="1" applyProtection="1">
      <alignment vertical="center" wrapText="1"/>
      <protection locked="0"/>
    </xf>
    <xf numFmtId="8" fontId="7" fillId="2" borderId="28" xfId="1" applyNumberFormat="1" applyFont="1" applyFill="1" applyBorder="1" applyAlignment="1" applyProtection="1">
      <alignment horizontal="right" vertical="center"/>
      <protection locked="0"/>
    </xf>
    <xf numFmtId="8" fontId="7" fillId="2" borderId="29" xfId="1" applyNumberFormat="1" applyFont="1" applyFill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164" fontId="2" fillId="2" borderId="10" xfId="0" applyNumberFormat="1" applyFont="1" applyFill="1" applyBorder="1" applyAlignment="1" applyProtection="1">
      <alignment horizontal="center" vertical="center"/>
      <protection locked="0"/>
    </xf>
    <xf numFmtId="0" fontId="10" fillId="0" borderId="5" xfId="2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</xf>
    <xf numFmtId="0" fontId="9" fillId="0" borderId="21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25" xfId="0" applyFont="1" applyBorder="1" applyAlignment="1" applyProtection="1">
      <alignment horizontal="left" vertical="top" wrapText="1"/>
      <protection locked="0"/>
    </xf>
    <xf numFmtId="0" fontId="2" fillId="0" borderId="20" xfId="0" applyFont="1" applyBorder="1" applyAlignment="1" applyProtection="1">
      <alignment horizontal="left" vertical="top" wrapText="1"/>
      <protection locked="0"/>
    </xf>
    <xf numFmtId="0" fontId="2" fillId="0" borderId="17" xfId="0" applyFont="1" applyBorder="1" applyAlignment="1" applyProtection="1">
      <alignment horizontal="left" vertical="top" wrapText="1"/>
      <protection locked="0"/>
    </xf>
    <xf numFmtId="0" fontId="2" fillId="0" borderId="37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14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40" xfId="0" applyFont="1" applyBorder="1" applyAlignment="1" applyProtection="1">
      <alignment horizontal="left" vertical="center" wrapText="1"/>
      <protection locked="0"/>
    </xf>
    <xf numFmtId="0" fontId="2" fillId="0" borderId="38" xfId="0" applyFont="1" applyBorder="1" applyAlignment="1" applyProtection="1">
      <alignment horizontal="left" vertical="center" wrapText="1"/>
      <protection locked="0"/>
    </xf>
    <xf numFmtId="0" fontId="2" fillId="0" borderId="39" xfId="0" applyFont="1" applyBorder="1" applyAlignment="1" applyProtection="1">
      <alignment horizontal="left" vertical="center" wrapText="1"/>
      <protection locked="0"/>
    </xf>
    <xf numFmtId="0" fontId="2" fillId="0" borderId="31" xfId="0" applyFont="1" applyBorder="1" applyAlignment="1" applyProtection="1">
      <alignment horizontal="left" vertical="center" wrapText="1"/>
      <protection locked="0"/>
    </xf>
    <xf numFmtId="0" fontId="2" fillId="0" borderId="32" xfId="0" applyFont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left" vertical="center" wrapText="1"/>
      <protection locked="0"/>
    </xf>
    <xf numFmtId="0" fontId="2" fillId="0" borderId="34" xfId="0" applyFont="1" applyBorder="1" applyAlignment="1" applyProtection="1">
      <alignment horizontal="left" vertical="center" wrapText="1"/>
      <protection locked="0"/>
    </xf>
    <xf numFmtId="0" fontId="2" fillId="0" borderId="35" xfId="0" applyFont="1" applyBorder="1" applyAlignment="1" applyProtection="1">
      <alignment horizontal="left" vertical="center" wrapText="1"/>
      <protection locked="0"/>
    </xf>
    <xf numFmtId="0" fontId="2" fillId="0" borderId="36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8" fontId="7" fillId="2" borderId="30" xfId="1" applyNumberFormat="1" applyFont="1" applyFill="1" applyBorder="1" applyAlignment="1" applyProtection="1">
      <alignment horizontal="right" vertical="center"/>
      <protection locked="0"/>
    </xf>
    <xf numFmtId="164" fontId="2" fillId="0" borderId="41" xfId="0" applyNumberFormat="1" applyFont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wrapText="1"/>
    </xf>
    <xf numFmtId="44" fontId="7" fillId="0" borderId="31" xfId="1" applyFont="1" applyBorder="1" applyAlignment="1" applyProtection="1">
      <alignment horizontal="left" vertical="center"/>
      <protection locked="0"/>
    </xf>
    <xf numFmtId="44" fontId="7" fillId="0" borderId="32" xfId="1" applyFont="1" applyBorder="1" applyAlignment="1" applyProtection="1">
      <alignment horizontal="left" vertical="center"/>
      <protection locked="0"/>
    </xf>
    <xf numFmtId="44" fontId="7" fillId="0" borderId="33" xfId="1" applyFont="1" applyBorder="1" applyAlignment="1" applyProtection="1">
      <alignment horizontal="left" vertical="center"/>
      <protection locked="0"/>
    </xf>
    <xf numFmtId="44" fontId="7" fillId="0" borderId="43" xfId="1" applyFont="1" applyBorder="1" applyAlignment="1" applyProtection="1">
      <alignment horizontal="left" vertical="center"/>
      <protection locked="0"/>
    </xf>
    <xf numFmtId="44" fontId="7" fillId="0" borderId="44" xfId="1" applyFont="1" applyBorder="1" applyAlignment="1" applyProtection="1">
      <alignment horizontal="left" vertical="center"/>
      <protection locked="0"/>
    </xf>
    <xf numFmtId="44" fontId="7" fillId="0" borderId="45" xfId="1" applyFont="1" applyBorder="1" applyAlignment="1" applyProtection="1">
      <alignment horizontal="left" vertical="center"/>
      <protection locked="0"/>
    </xf>
    <xf numFmtId="44" fontId="7" fillId="0" borderId="34" xfId="1" applyFont="1" applyBorder="1" applyAlignment="1" applyProtection="1">
      <alignment horizontal="left" vertical="center"/>
      <protection locked="0"/>
    </xf>
    <xf numFmtId="44" fontId="7" fillId="0" borderId="35" xfId="1" applyFont="1" applyBorder="1" applyAlignment="1" applyProtection="1">
      <alignment horizontal="left" vertical="center"/>
      <protection locked="0"/>
    </xf>
    <xf numFmtId="44" fontId="7" fillId="0" borderId="36" xfId="1" applyFont="1" applyBorder="1" applyAlignment="1" applyProtection="1">
      <alignment horizontal="left" vertical="center"/>
      <protection locked="0"/>
    </xf>
    <xf numFmtId="0" fontId="3" fillId="0" borderId="23" xfId="0" applyFont="1" applyBorder="1" applyAlignment="1" applyProtection="1">
      <alignment horizontal="left" vertical="center"/>
      <protection locked="0"/>
    </xf>
    <xf numFmtId="0" fontId="3" fillId="0" borderId="24" xfId="0" applyFont="1" applyBorder="1" applyAlignment="1" applyProtection="1">
      <alignment horizontal="left" vertical="center"/>
      <protection locked="0"/>
    </xf>
    <xf numFmtId="0" fontId="3" fillId="0" borderId="42" xfId="0" applyFont="1" applyBorder="1" applyAlignment="1" applyProtection="1">
      <alignment horizontal="left" vertical="center"/>
      <protection locked="0"/>
    </xf>
  </cellXfs>
  <cellStyles count="3">
    <cellStyle name="Hypertextové prepojenie" xfId="2" builtinId="8"/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abSelected="1" zoomScaleNormal="100" zoomScaleSheetLayoutView="85" workbookViewId="0">
      <selection activeCell="F3" sqref="F3"/>
    </sheetView>
  </sheetViews>
  <sheetFormatPr defaultColWidth="9.1796875" defaultRowHeight="14.5" x14ac:dyDescent="0.35"/>
  <cols>
    <col min="1" max="1" width="71.81640625" style="54" customWidth="1"/>
    <col min="2" max="2" width="18.7265625" style="54" customWidth="1"/>
    <col min="3" max="3" width="19.26953125" style="54" customWidth="1"/>
    <col min="4" max="4" width="21.54296875" style="54" customWidth="1"/>
    <col min="5" max="5" width="22.54296875" style="54" customWidth="1"/>
    <col min="6" max="16384" width="9.1796875" style="54"/>
  </cols>
  <sheetData>
    <row r="1" spans="1:6" ht="28.5" x14ac:dyDescent="0.35">
      <c r="A1" s="94" t="s">
        <v>0</v>
      </c>
      <c r="B1" s="94"/>
      <c r="C1" s="94"/>
      <c r="D1" s="94"/>
      <c r="E1" s="94"/>
    </row>
    <row r="2" spans="1:6" ht="24" customHeight="1" x14ac:dyDescent="0.35"/>
    <row r="3" spans="1:6" ht="24" customHeight="1" x14ac:dyDescent="0.35"/>
    <row r="4" spans="1:6" ht="21" customHeight="1" thickBot="1" x14ac:dyDescent="0.4">
      <c r="A4" s="93" t="s">
        <v>10</v>
      </c>
      <c r="B4" s="93"/>
      <c r="C4" s="93"/>
      <c r="D4" s="93"/>
      <c r="E4" s="93"/>
    </row>
    <row r="5" spans="1:6" ht="45" customHeight="1" thickBot="1" x14ac:dyDescent="0.5">
      <c r="A5" s="20" t="s">
        <v>1</v>
      </c>
      <c r="B5" s="56" t="s">
        <v>6</v>
      </c>
      <c r="C5" s="56" t="s">
        <v>33</v>
      </c>
      <c r="D5" s="57" t="s">
        <v>2</v>
      </c>
      <c r="E5" s="58" t="s">
        <v>3</v>
      </c>
      <c r="F5" s="51"/>
    </row>
    <row r="6" spans="1:6" ht="55" customHeight="1" x14ac:dyDescent="0.35">
      <c r="A6" s="84" t="s">
        <v>54</v>
      </c>
      <c r="B6" s="59">
        <v>166</v>
      </c>
      <c r="C6" s="59" t="s">
        <v>34</v>
      </c>
      <c r="D6" s="24"/>
      <c r="E6" s="45">
        <f t="shared" ref="E6:E12" si="0">B6*D6</f>
        <v>0</v>
      </c>
      <c r="F6" s="51"/>
    </row>
    <row r="7" spans="1:6" ht="55" customHeight="1" x14ac:dyDescent="0.35">
      <c r="A7" s="84" t="s">
        <v>55</v>
      </c>
      <c r="B7" s="60">
        <v>36</v>
      </c>
      <c r="C7" s="60" t="s">
        <v>34</v>
      </c>
      <c r="D7" s="25"/>
      <c r="E7" s="46">
        <f t="shared" si="0"/>
        <v>0</v>
      </c>
      <c r="F7" s="51"/>
    </row>
    <row r="8" spans="1:6" ht="55" customHeight="1" x14ac:dyDescent="0.35">
      <c r="A8" s="85" t="s">
        <v>47</v>
      </c>
      <c r="B8" s="60">
        <v>26</v>
      </c>
      <c r="C8" s="60" t="s">
        <v>34</v>
      </c>
      <c r="D8" s="25"/>
      <c r="E8" s="46">
        <f t="shared" si="0"/>
        <v>0</v>
      </c>
      <c r="F8" s="51"/>
    </row>
    <row r="9" spans="1:6" ht="55" customHeight="1" x14ac:dyDescent="0.35">
      <c r="A9" s="85" t="s">
        <v>48</v>
      </c>
      <c r="B9" s="60">
        <v>4</v>
      </c>
      <c r="C9" s="60" t="s">
        <v>34</v>
      </c>
      <c r="D9" s="25"/>
      <c r="E9" s="46">
        <f t="shared" si="0"/>
        <v>0</v>
      </c>
      <c r="F9" s="51"/>
    </row>
    <row r="10" spans="1:6" ht="67.5" customHeight="1" x14ac:dyDescent="0.35">
      <c r="A10" s="85" t="s">
        <v>56</v>
      </c>
      <c r="B10" s="60">
        <v>29</v>
      </c>
      <c r="C10" s="60" t="s">
        <v>34</v>
      </c>
      <c r="D10" s="25"/>
      <c r="E10" s="46">
        <f t="shared" si="0"/>
        <v>0</v>
      </c>
      <c r="F10" s="51"/>
    </row>
    <row r="11" spans="1:6" ht="55" customHeight="1" x14ac:dyDescent="0.35">
      <c r="A11" s="85" t="s">
        <v>49</v>
      </c>
      <c r="B11" s="61">
        <v>18</v>
      </c>
      <c r="C11" s="61" t="s">
        <v>34</v>
      </c>
      <c r="D11" s="27"/>
      <c r="E11" s="46">
        <f t="shared" si="0"/>
        <v>0</v>
      </c>
      <c r="F11" s="51"/>
    </row>
    <row r="12" spans="1:6" ht="35.25" customHeight="1" thickBot="1" x14ac:dyDescent="0.4">
      <c r="A12" s="86" t="s">
        <v>70</v>
      </c>
      <c r="B12" s="62">
        <v>77</v>
      </c>
      <c r="C12" s="62" t="s">
        <v>34</v>
      </c>
      <c r="D12" s="29"/>
      <c r="E12" s="47">
        <f t="shared" si="0"/>
        <v>0</v>
      </c>
      <c r="F12" s="51"/>
    </row>
    <row r="13" spans="1:6" ht="21" customHeight="1" thickBot="1" x14ac:dyDescent="0.4">
      <c r="A13" s="83" t="s">
        <v>4</v>
      </c>
      <c r="B13" s="53">
        <f>SUM(B6:B11)</f>
        <v>279</v>
      </c>
      <c r="C13" s="53"/>
      <c r="D13" s="31"/>
      <c r="E13" s="48">
        <f>SUM(E6:E12)</f>
        <v>0</v>
      </c>
      <c r="F13" s="51"/>
    </row>
    <row r="14" spans="1:6" ht="24" customHeight="1" x14ac:dyDescent="0.35">
      <c r="A14" s="51"/>
      <c r="B14" s="51"/>
      <c r="C14" s="51"/>
      <c r="D14" s="22"/>
      <c r="E14" s="51"/>
      <c r="F14" s="51"/>
    </row>
    <row r="15" spans="1:6" ht="21" customHeight="1" thickBot="1" x14ac:dyDescent="0.4">
      <c r="A15" s="93" t="s">
        <v>28</v>
      </c>
      <c r="B15" s="93"/>
      <c r="C15" s="93"/>
      <c r="D15" s="93"/>
      <c r="E15" s="93"/>
      <c r="F15" s="51"/>
    </row>
    <row r="16" spans="1:6" ht="55" customHeight="1" x14ac:dyDescent="0.35">
      <c r="A16" s="87" t="s">
        <v>57</v>
      </c>
      <c r="B16" s="59">
        <v>385</v>
      </c>
      <c r="C16" s="59" t="s">
        <v>34</v>
      </c>
      <c r="D16" s="24"/>
      <c r="E16" s="45">
        <f t="shared" ref="E16:E22" si="1">B16*D16</f>
        <v>0</v>
      </c>
      <c r="F16" s="51"/>
    </row>
    <row r="17" spans="1:6" ht="55" customHeight="1" x14ac:dyDescent="0.35">
      <c r="A17" s="84" t="s">
        <v>58</v>
      </c>
      <c r="B17" s="60">
        <v>85</v>
      </c>
      <c r="C17" s="60" t="s">
        <v>34</v>
      </c>
      <c r="D17" s="25"/>
      <c r="E17" s="46">
        <f t="shared" si="1"/>
        <v>0</v>
      </c>
      <c r="F17" s="51"/>
    </row>
    <row r="18" spans="1:6" ht="55" customHeight="1" x14ac:dyDescent="0.35">
      <c r="A18" s="85" t="s">
        <v>47</v>
      </c>
      <c r="B18" s="60">
        <v>60</v>
      </c>
      <c r="C18" s="60" t="s">
        <v>34</v>
      </c>
      <c r="D18" s="25"/>
      <c r="E18" s="46">
        <f t="shared" si="1"/>
        <v>0</v>
      </c>
      <c r="F18" s="51"/>
    </row>
    <row r="19" spans="1:6" ht="55" customHeight="1" x14ac:dyDescent="0.35">
      <c r="A19" s="85" t="s">
        <v>48</v>
      </c>
      <c r="B19" s="60">
        <v>9</v>
      </c>
      <c r="C19" s="60" t="s">
        <v>34</v>
      </c>
      <c r="D19" s="25"/>
      <c r="E19" s="46">
        <f t="shared" si="1"/>
        <v>0</v>
      </c>
      <c r="F19" s="51"/>
    </row>
    <row r="20" spans="1:6" ht="70.5" customHeight="1" x14ac:dyDescent="0.35">
      <c r="A20" s="85" t="s">
        <v>56</v>
      </c>
      <c r="B20" s="60">
        <v>68</v>
      </c>
      <c r="C20" s="60" t="s">
        <v>34</v>
      </c>
      <c r="D20" s="25"/>
      <c r="E20" s="46">
        <f t="shared" si="1"/>
        <v>0</v>
      </c>
      <c r="F20" s="51"/>
    </row>
    <row r="21" spans="1:6" ht="55" customHeight="1" x14ac:dyDescent="0.35">
      <c r="A21" s="85" t="s">
        <v>49</v>
      </c>
      <c r="B21" s="61">
        <v>43</v>
      </c>
      <c r="C21" s="61" t="s">
        <v>34</v>
      </c>
      <c r="D21" s="27"/>
      <c r="E21" s="46">
        <f t="shared" si="1"/>
        <v>0</v>
      </c>
      <c r="F21" s="51"/>
    </row>
    <row r="22" spans="1:6" ht="35.25" customHeight="1" thickBot="1" x14ac:dyDescent="0.4">
      <c r="A22" s="86" t="s">
        <v>69</v>
      </c>
      <c r="B22" s="62">
        <v>175</v>
      </c>
      <c r="C22" s="62" t="s">
        <v>34</v>
      </c>
      <c r="D22" s="29"/>
      <c r="E22" s="47">
        <f t="shared" si="1"/>
        <v>0</v>
      </c>
      <c r="F22" s="51"/>
    </row>
    <row r="23" spans="1:6" ht="21" customHeight="1" thickBot="1" x14ac:dyDescent="0.4">
      <c r="A23" s="83" t="s">
        <v>4</v>
      </c>
      <c r="B23" s="53">
        <f>SUM(B16:B21)</f>
        <v>650</v>
      </c>
      <c r="C23" s="53"/>
      <c r="D23" s="31"/>
      <c r="E23" s="48">
        <f>SUM(E16:E22)</f>
        <v>0</v>
      </c>
      <c r="F23" s="51"/>
    </row>
    <row r="24" spans="1:6" ht="24" customHeight="1" x14ac:dyDescent="0.35">
      <c r="D24" s="19"/>
      <c r="F24" s="51"/>
    </row>
    <row r="25" spans="1:6" ht="21" customHeight="1" thickBot="1" x14ac:dyDescent="0.4">
      <c r="A25" s="93" t="s">
        <v>9</v>
      </c>
      <c r="B25" s="93"/>
      <c r="C25" s="93"/>
      <c r="D25" s="93"/>
      <c r="E25" s="93"/>
      <c r="F25" s="51"/>
    </row>
    <row r="26" spans="1:6" ht="69.75" customHeight="1" thickBot="1" x14ac:dyDescent="0.4">
      <c r="A26" s="92" t="s">
        <v>39</v>
      </c>
      <c r="B26" s="63">
        <v>1</v>
      </c>
      <c r="C26" s="63" t="s">
        <v>35</v>
      </c>
      <c r="D26" s="33"/>
      <c r="E26" s="49">
        <f>B26*D26</f>
        <v>0</v>
      </c>
      <c r="F26" s="51"/>
    </row>
    <row r="27" spans="1:6" ht="21" customHeight="1" thickBot="1" x14ac:dyDescent="0.4">
      <c r="A27" s="34" t="s">
        <v>4</v>
      </c>
      <c r="B27" s="64">
        <f>SUM(B26)</f>
        <v>1</v>
      </c>
      <c r="C27" s="64"/>
      <c r="D27" s="35"/>
      <c r="E27" s="50">
        <f>SUM(E26)</f>
        <v>0</v>
      </c>
      <c r="F27" s="51"/>
    </row>
    <row r="28" spans="1:6" ht="9" customHeight="1" x14ac:dyDescent="0.35">
      <c r="A28" s="65"/>
      <c r="B28" s="65"/>
      <c r="C28" s="65"/>
      <c r="D28" s="36"/>
      <c r="E28" s="65"/>
      <c r="F28" s="51"/>
    </row>
    <row r="29" spans="1:6" ht="30" customHeight="1" thickBot="1" x14ac:dyDescent="0.4">
      <c r="A29" s="96" t="s">
        <v>5</v>
      </c>
      <c r="B29" s="96"/>
      <c r="C29" s="96"/>
      <c r="D29" s="96"/>
      <c r="E29" s="96"/>
      <c r="F29" s="51"/>
    </row>
    <row r="30" spans="1:6" ht="45" customHeight="1" thickBot="1" x14ac:dyDescent="0.4">
      <c r="A30" s="20" t="s">
        <v>7</v>
      </c>
      <c r="B30" s="56" t="s">
        <v>6</v>
      </c>
      <c r="C30" s="56" t="s">
        <v>33</v>
      </c>
      <c r="D30" s="21" t="s">
        <v>2</v>
      </c>
      <c r="E30" s="66" t="s">
        <v>3</v>
      </c>
      <c r="F30" s="51"/>
    </row>
    <row r="31" spans="1:6" ht="151.5" customHeight="1" x14ac:dyDescent="0.35">
      <c r="A31" s="97" t="s">
        <v>72</v>
      </c>
      <c r="B31" s="59">
        <v>1848</v>
      </c>
      <c r="C31" s="67" t="s">
        <v>36</v>
      </c>
      <c r="D31" s="24"/>
      <c r="E31" s="45">
        <f>(B31*D31)</f>
        <v>0</v>
      </c>
      <c r="F31" s="51"/>
    </row>
    <row r="32" spans="1:6" ht="70.5" customHeight="1" thickBot="1" x14ac:dyDescent="0.4">
      <c r="A32" s="98"/>
      <c r="B32" s="62">
        <v>2079</v>
      </c>
      <c r="C32" s="68" t="s">
        <v>37</v>
      </c>
      <c r="D32" s="29"/>
      <c r="E32" s="47">
        <f>(B32*D32)</f>
        <v>0</v>
      </c>
      <c r="F32" s="51"/>
    </row>
    <row r="33" spans="1:6" ht="138" customHeight="1" x14ac:dyDescent="0.35">
      <c r="A33" s="97" t="s">
        <v>73</v>
      </c>
      <c r="B33" s="59">
        <v>384</v>
      </c>
      <c r="C33" s="67" t="s">
        <v>36</v>
      </c>
      <c r="D33" s="24"/>
      <c r="E33" s="45">
        <f>(B33*D33)</f>
        <v>0</v>
      </c>
      <c r="F33" s="51"/>
    </row>
    <row r="34" spans="1:6" ht="71.25" customHeight="1" thickBot="1" x14ac:dyDescent="0.4">
      <c r="A34" s="98"/>
      <c r="B34" s="62">
        <v>432</v>
      </c>
      <c r="C34" s="68" t="s">
        <v>38</v>
      </c>
      <c r="D34" s="29"/>
      <c r="E34" s="47">
        <f>(B34*D34)</f>
        <v>0</v>
      </c>
      <c r="F34" s="51"/>
    </row>
    <row r="35" spans="1:6" ht="21" customHeight="1" thickBot="1" x14ac:dyDescent="0.4">
      <c r="A35" s="34" t="s">
        <v>4</v>
      </c>
      <c r="B35" s="64"/>
      <c r="C35" s="64"/>
      <c r="D35" s="35"/>
      <c r="E35" s="50">
        <f>SUM(E31:E34)</f>
        <v>0</v>
      </c>
      <c r="F35" s="51"/>
    </row>
    <row r="36" spans="1:6" ht="24" customHeight="1" thickBot="1" x14ac:dyDescent="0.4">
      <c r="A36" s="22"/>
      <c r="B36" s="51"/>
      <c r="C36" s="51"/>
      <c r="D36" s="22"/>
      <c r="E36" s="51"/>
      <c r="F36" s="51"/>
    </row>
    <row r="37" spans="1:6" ht="150" customHeight="1" x14ac:dyDescent="0.35">
      <c r="A37" s="97" t="s">
        <v>74</v>
      </c>
      <c r="B37" s="59">
        <v>3228</v>
      </c>
      <c r="C37" s="67" t="s">
        <v>36</v>
      </c>
      <c r="D37" s="24"/>
      <c r="E37" s="45">
        <f>(B37*D37)</f>
        <v>0</v>
      </c>
      <c r="F37" s="51"/>
    </row>
    <row r="38" spans="1:6" ht="73.5" customHeight="1" thickBot="1" x14ac:dyDescent="0.4">
      <c r="A38" s="98"/>
      <c r="B38" s="62">
        <v>3766</v>
      </c>
      <c r="C38" s="68" t="s">
        <v>37</v>
      </c>
      <c r="D38" s="29"/>
      <c r="E38" s="47">
        <f>(B38*D38)</f>
        <v>0</v>
      </c>
      <c r="F38" s="51"/>
    </row>
    <row r="39" spans="1:6" ht="138" customHeight="1" x14ac:dyDescent="0.35">
      <c r="A39" s="97" t="s">
        <v>75</v>
      </c>
      <c r="B39" s="59">
        <v>672</v>
      </c>
      <c r="C39" s="67" t="s">
        <v>36</v>
      </c>
      <c r="D39" s="24"/>
      <c r="E39" s="45">
        <f>(B39*D39)</f>
        <v>0</v>
      </c>
      <c r="F39" s="51"/>
    </row>
    <row r="40" spans="1:6" ht="71.25" customHeight="1" thickBot="1" x14ac:dyDescent="0.4">
      <c r="A40" s="98"/>
      <c r="B40" s="62">
        <v>784</v>
      </c>
      <c r="C40" s="68" t="s">
        <v>38</v>
      </c>
      <c r="D40" s="29"/>
      <c r="E40" s="47">
        <f>(B40*D40)</f>
        <v>0</v>
      </c>
      <c r="F40" s="51"/>
    </row>
    <row r="41" spans="1:6" ht="21" customHeight="1" thickBot="1" x14ac:dyDescent="0.4">
      <c r="A41" s="34" t="s">
        <v>4</v>
      </c>
      <c r="B41" s="64"/>
      <c r="C41" s="64"/>
      <c r="D41" s="35"/>
      <c r="E41" s="50">
        <f>SUM(E37:E40)</f>
        <v>0</v>
      </c>
      <c r="F41" s="51"/>
    </row>
    <row r="42" spans="1:6" ht="9" customHeight="1" x14ac:dyDescent="0.35">
      <c r="A42" s="65"/>
      <c r="B42" s="65"/>
      <c r="C42" s="65"/>
      <c r="D42" s="36"/>
      <c r="E42" s="65"/>
      <c r="F42" s="51"/>
    </row>
    <row r="43" spans="1:6" ht="30" customHeight="1" thickBot="1" x14ac:dyDescent="0.4">
      <c r="A43" s="96" t="s">
        <v>8</v>
      </c>
      <c r="B43" s="96"/>
      <c r="C43" s="96"/>
      <c r="D43" s="96"/>
      <c r="E43" s="96"/>
      <c r="F43" s="51"/>
    </row>
    <row r="44" spans="1:6" ht="45" customHeight="1" thickBot="1" x14ac:dyDescent="0.4">
      <c r="A44" s="20" t="s">
        <v>7</v>
      </c>
      <c r="B44" s="56" t="s">
        <v>29</v>
      </c>
      <c r="C44" s="56" t="s">
        <v>33</v>
      </c>
      <c r="D44" s="21" t="s">
        <v>2</v>
      </c>
      <c r="E44" s="66" t="s">
        <v>3</v>
      </c>
      <c r="F44" s="51"/>
    </row>
    <row r="45" spans="1:6" ht="40.5" customHeight="1" x14ac:dyDescent="0.35">
      <c r="A45" s="97" t="s">
        <v>44</v>
      </c>
      <c r="B45" s="59">
        <v>231</v>
      </c>
      <c r="C45" s="67" t="s">
        <v>40</v>
      </c>
      <c r="D45" s="24"/>
      <c r="E45" s="45">
        <f t="shared" ref="E45:E50" si="2">(B45*D45)</f>
        <v>0</v>
      </c>
      <c r="F45" s="51"/>
    </row>
    <row r="46" spans="1:6" ht="40.5" customHeight="1" x14ac:dyDescent="0.35">
      <c r="A46" s="99"/>
      <c r="B46" s="61">
        <v>538</v>
      </c>
      <c r="C46" s="69" t="s">
        <v>40</v>
      </c>
      <c r="D46" s="27"/>
      <c r="E46" s="46">
        <f t="shared" si="2"/>
        <v>0</v>
      </c>
      <c r="F46" s="51"/>
    </row>
    <row r="47" spans="1:6" ht="39" customHeight="1" x14ac:dyDescent="0.35">
      <c r="A47" s="100" t="s">
        <v>76</v>
      </c>
      <c r="B47" s="61">
        <v>48</v>
      </c>
      <c r="C47" s="69" t="s">
        <v>40</v>
      </c>
      <c r="D47" s="27"/>
      <c r="E47" s="46">
        <f t="shared" si="2"/>
        <v>0</v>
      </c>
      <c r="F47" s="51"/>
    </row>
    <row r="48" spans="1:6" ht="39" customHeight="1" x14ac:dyDescent="0.35">
      <c r="A48" s="101"/>
      <c r="B48" s="70">
        <v>112</v>
      </c>
      <c r="C48" s="71" t="s">
        <v>40</v>
      </c>
      <c r="D48" s="38"/>
      <c r="E48" s="52">
        <f t="shared" si="2"/>
        <v>0</v>
      </c>
      <c r="F48" s="51"/>
    </row>
    <row r="49" spans="1:6" ht="40.5" customHeight="1" x14ac:dyDescent="0.35">
      <c r="A49" s="102" t="s">
        <v>71</v>
      </c>
      <c r="B49" s="61">
        <v>77</v>
      </c>
      <c r="C49" s="69" t="s">
        <v>67</v>
      </c>
      <c r="D49" s="27"/>
      <c r="E49" s="46">
        <f t="shared" si="2"/>
        <v>0</v>
      </c>
      <c r="F49" s="51"/>
    </row>
    <row r="50" spans="1:6" ht="40.5" customHeight="1" thickBot="1" x14ac:dyDescent="0.4">
      <c r="A50" s="103"/>
      <c r="B50" s="62">
        <v>175</v>
      </c>
      <c r="C50" s="68" t="s">
        <v>67</v>
      </c>
      <c r="D50" s="29"/>
      <c r="E50" s="47">
        <f t="shared" si="2"/>
        <v>0</v>
      </c>
      <c r="F50" s="51"/>
    </row>
    <row r="51" spans="1:6" ht="21" customHeight="1" thickBot="1" x14ac:dyDescent="0.4">
      <c r="A51" s="30" t="s">
        <v>4</v>
      </c>
      <c r="B51" s="53"/>
      <c r="C51" s="53"/>
      <c r="D51" s="31"/>
      <c r="E51" s="48">
        <f>SUM(E45:E50)</f>
        <v>0</v>
      </c>
      <c r="F51" s="51"/>
    </row>
    <row r="52" spans="1:6" ht="9" customHeight="1" x14ac:dyDescent="0.35">
      <c r="A52" s="65"/>
      <c r="B52" s="65"/>
      <c r="C52" s="65"/>
      <c r="D52" s="36"/>
      <c r="E52" s="65"/>
      <c r="F52" s="51"/>
    </row>
    <row r="53" spans="1:6" ht="30" customHeight="1" thickBot="1" x14ac:dyDescent="0.4">
      <c r="A53" s="95" t="s">
        <v>31</v>
      </c>
      <c r="B53" s="95"/>
      <c r="C53" s="95"/>
      <c r="D53" s="95"/>
      <c r="E53" s="95"/>
      <c r="F53" s="51"/>
    </row>
    <row r="54" spans="1:6" ht="45" customHeight="1" thickBot="1" x14ac:dyDescent="0.4">
      <c r="A54" s="20" t="s">
        <v>7</v>
      </c>
      <c r="B54" s="56" t="s">
        <v>50</v>
      </c>
      <c r="C54" s="56" t="s">
        <v>33</v>
      </c>
      <c r="D54" s="21" t="s">
        <v>2</v>
      </c>
      <c r="E54" s="66" t="s">
        <v>3</v>
      </c>
      <c r="F54" s="51"/>
    </row>
    <row r="55" spans="1:6" ht="52.5" customHeight="1" x14ac:dyDescent="0.35">
      <c r="A55" s="32" t="s">
        <v>46</v>
      </c>
      <c r="B55" s="63">
        <v>96</v>
      </c>
      <c r="C55" s="72" t="s">
        <v>42</v>
      </c>
      <c r="D55" s="33"/>
      <c r="E55" s="49">
        <f t="shared" ref="E55:E63" si="3">(B55*D55)</f>
        <v>0</v>
      </c>
      <c r="F55" s="51"/>
    </row>
    <row r="56" spans="1:6" ht="26.25" customHeight="1" x14ac:dyDescent="0.35">
      <c r="A56" s="26" t="s">
        <v>59</v>
      </c>
      <c r="B56" s="61">
        <v>100</v>
      </c>
      <c r="C56" s="70" t="s">
        <v>45</v>
      </c>
      <c r="D56" s="38"/>
      <c r="E56" s="52">
        <f t="shared" si="3"/>
        <v>0</v>
      </c>
      <c r="F56" s="51"/>
    </row>
    <row r="57" spans="1:6" ht="36" customHeight="1" x14ac:dyDescent="0.35">
      <c r="A57" s="26" t="s">
        <v>60</v>
      </c>
      <c r="B57" s="61">
        <v>1000</v>
      </c>
      <c r="C57" s="70" t="s">
        <v>45</v>
      </c>
      <c r="D57" s="38"/>
      <c r="E57" s="52">
        <f t="shared" si="3"/>
        <v>0</v>
      </c>
      <c r="F57" s="51"/>
    </row>
    <row r="58" spans="1:6" ht="26.25" customHeight="1" x14ac:dyDescent="0.35">
      <c r="A58" s="26" t="s">
        <v>61</v>
      </c>
      <c r="B58" s="61">
        <v>200</v>
      </c>
      <c r="C58" s="70" t="s">
        <v>45</v>
      </c>
      <c r="D58" s="38"/>
      <c r="E58" s="52">
        <f t="shared" si="3"/>
        <v>0</v>
      </c>
      <c r="F58" s="51"/>
    </row>
    <row r="59" spans="1:6" ht="26.25" customHeight="1" x14ac:dyDescent="0.35">
      <c r="A59" s="26" t="s">
        <v>62</v>
      </c>
      <c r="B59" s="61">
        <v>100</v>
      </c>
      <c r="C59" s="70" t="s">
        <v>45</v>
      </c>
      <c r="D59" s="38"/>
      <c r="E59" s="52">
        <f t="shared" si="3"/>
        <v>0</v>
      </c>
      <c r="F59" s="51"/>
    </row>
    <row r="60" spans="1:6" ht="26.25" customHeight="1" x14ac:dyDescent="0.35">
      <c r="A60" s="26" t="s">
        <v>63</v>
      </c>
      <c r="B60" s="61">
        <v>100</v>
      </c>
      <c r="C60" s="70" t="s">
        <v>45</v>
      </c>
      <c r="D60" s="38"/>
      <c r="E60" s="52">
        <f t="shared" si="3"/>
        <v>0</v>
      </c>
      <c r="F60" s="51"/>
    </row>
    <row r="61" spans="1:6" ht="26.25" customHeight="1" x14ac:dyDescent="0.35">
      <c r="A61" s="26" t="s">
        <v>64</v>
      </c>
      <c r="B61" s="61">
        <v>100</v>
      </c>
      <c r="C61" s="70" t="s">
        <v>45</v>
      </c>
      <c r="D61" s="38"/>
      <c r="E61" s="52">
        <f t="shared" si="3"/>
        <v>0</v>
      </c>
      <c r="F61" s="51"/>
    </row>
    <row r="62" spans="1:6" ht="26.25" customHeight="1" x14ac:dyDescent="0.35">
      <c r="A62" s="26" t="s">
        <v>65</v>
      </c>
      <c r="B62" s="61">
        <v>200</v>
      </c>
      <c r="C62" s="70" t="s">
        <v>45</v>
      </c>
      <c r="D62" s="27"/>
      <c r="E62" s="52">
        <f t="shared" si="3"/>
        <v>0</v>
      </c>
      <c r="F62" s="51"/>
    </row>
    <row r="63" spans="1:6" ht="26.25" customHeight="1" thickBot="1" x14ac:dyDescent="0.4">
      <c r="A63" s="28" t="s">
        <v>66</v>
      </c>
      <c r="B63" s="62">
        <v>200</v>
      </c>
      <c r="C63" s="62" t="s">
        <v>45</v>
      </c>
      <c r="D63" s="29"/>
      <c r="E63" s="47">
        <f t="shared" si="3"/>
        <v>0</v>
      </c>
      <c r="F63" s="51"/>
    </row>
    <row r="64" spans="1:6" ht="21" customHeight="1" thickBot="1" x14ac:dyDescent="0.4">
      <c r="A64" s="30" t="s">
        <v>4</v>
      </c>
      <c r="B64" s="53"/>
      <c r="C64" s="53"/>
      <c r="D64" s="31"/>
      <c r="E64" s="48">
        <f>SUM(E55:E63)</f>
        <v>0</v>
      </c>
      <c r="F64" s="51"/>
    </row>
    <row r="65" spans="1:6" ht="24" customHeight="1" x14ac:dyDescent="0.45">
      <c r="A65" s="73"/>
      <c r="B65" s="73"/>
      <c r="C65" s="73"/>
      <c r="D65" s="39"/>
      <c r="E65" s="73"/>
      <c r="F65" s="51"/>
    </row>
    <row r="66" spans="1:6" ht="30" customHeight="1" thickBot="1" x14ac:dyDescent="0.4">
      <c r="A66" s="93" t="s">
        <v>12</v>
      </c>
      <c r="B66" s="93"/>
      <c r="C66" s="93"/>
      <c r="D66" s="93"/>
      <c r="E66" s="93"/>
      <c r="F66" s="51"/>
    </row>
    <row r="67" spans="1:6" ht="45" customHeight="1" thickBot="1" x14ac:dyDescent="0.4">
      <c r="A67" s="55" t="s">
        <v>7</v>
      </c>
      <c r="B67" s="56" t="s">
        <v>6</v>
      </c>
      <c r="C67" s="56" t="s">
        <v>33</v>
      </c>
      <c r="D67" s="21" t="s">
        <v>2</v>
      </c>
      <c r="E67" s="66" t="s">
        <v>3</v>
      </c>
      <c r="F67" s="51"/>
    </row>
    <row r="68" spans="1:6" ht="69" customHeight="1" thickBot="1" x14ac:dyDescent="0.4">
      <c r="A68" s="32" t="s">
        <v>81</v>
      </c>
      <c r="B68" s="63">
        <v>2790</v>
      </c>
      <c r="C68" s="72" t="s">
        <v>41</v>
      </c>
      <c r="D68" s="33"/>
      <c r="E68" s="49">
        <f>(B68*D68)</f>
        <v>0</v>
      </c>
      <c r="F68" s="51"/>
    </row>
    <row r="69" spans="1:6" ht="21" customHeight="1" thickBot="1" x14ac:dyDescent="0.4">
      <c r="A69" s="34" t="s">
        <v>4</v>
      </c>
      <c r="B69" s="64">
        <f>SUM(B68)</f>
        <v>2790</v>
      </c>
      <c r="C69" s="64"/>
      <c r="D69" s="35"/>
      <c r="E69" s="50">
        <f>SUM(E68)</f>
        <v>0</v>
      </c>
      <c r="F69" s="51"/>
    </row>
    <row r="70" spans="1:6" ht="24" customHeight="1" thickBot="1" x14ac:dyDescent="0.4">
      <c r="A70" s="22"/>
      <c r="B70" s="51"/>
      <c r="C70" s="51"/>
      <c r="D70" s="22"/>
      <c r="E70" s="51"/>
      <c r="F70" s="51"/>
    </row>
    <row r="71" spans="1:6" ht="69" customHeight="1" thickBot="1" x14ac:dyDescent="0.4">
      <c r="A71" s="32" t="s">
        <v>80</v>
      </c>
      <c r="B71" s="63">
        <v>4550</v>
      </c>
      <c r="C71" s="72" t="s">
        <v>41</v>
      </c>
      <c r="D71" s="33"/>
      <c r="E71" s="49">
        <f>(B71*D71)</f>
        <v>0</v>
      </c>
      <c r="F71" s="51"/>
    </row>
    <row r="72" spans="1:6" ht="21" customHeight="1" thickBot="1" x14ac:dyDescent="0.4">
      <c r="A72" s="34" t="s">
        <v>4</v>
      </c>
      <c r="B72" s="64">
        <f>SUM(B71)</f>
        <v>4550</v>
      </c>
      <c r="C72" s="64"/>
      <c r="D72" s="35"/>
      <c r="E72" s="50">
        <f>SUM(E71)</f>
        <v>0</v>
      </c>
      <c r="F72" s="51"/>
    </row>
    <row r="73" spans="1:6" ht="24" customHeight="1" x14ac:dyDescent="0.35">
      <c r="A73" s="74"/>
      <c r="B73" s="74"/>
      <c r="C73" s="74"/>
      <c r="D73" s="40"/>
      <c r="E73" s="75"/>
      <c r="F73" s="51"/>
    </row>
    <row r="74" spans="1:6" ht="30" customHeight="1" thickBot="1" x14ac:dyDescent="0.4">
      <c r="A74" s="104" t="s">
        <v>30</v>
      </c>
      <c r="B74" s="104"/>
      <c r="C74" s="104"/>
      <c r="D74" s="104"/>
      <c r="E74" s="104"/>
      <c r="F74" s="51"/>
    </row>
    <row r="75" spans="1:6" ht="45" customHeight="1" thickBot="1" x14ac:dyDescent="0.4">
      <c r="A75" s="76" t="s">
        <v>7</v>
      </c>
      <c r="B75" s="77"/>
      <c r="C75" s="77"/>
      <c r="D75" s="21" t="s">
        <v>2</v>
      </c>
      <c r="E75" s="37"/>
      <c r="F75" s="51"/>
    </row>
    <row r="76" spans="1:6" ht="33.75" customHeight="1" x14ac:dyDescent="0.35">
      <c r="A76" s="107" t="s">
        <v>77</v>
      </c>
      <c r="B76" s="108"/>
      <c r="C76" s="109"/>
      <c r="D76" s="25"/>
      <c r="E76" s="41"/>
      <c r="F76" s="51"/>
    </row>
    <row r="77" spans="1:6" ht="33.75" customHeight="1" x14ac:dyDescent="0.35">
      <c r="A77" s="110" t="s">
        <v>78</v>
      </c>
      <c r="B77" s="111"/>
      <c r="C77" s="112"/>
      <c r="D77" s="27"/>
      <c r="E77" s="42"/>
      <c r="F77" s="51"/>
    </row>
    <row r="78" spans="1:6" ht="33.75" customHeight="1" x14ac:dyDescent="0.35">
      <c r="A78" s="110" t="s">
        <v>79</v>
      </c>
      <c r="B78" s="111"/>
      <c r="C78" s="112"/>
      <c r="D78" s="27"/>
      <c r="E78" s="42"/>
      <c r="F78" s="51"/>
    </row>
    <row r="79" spans="1:6" ht="21" customHeight="1" thickBot="1" x14ac:dyDescent="0.4">
      <c r="A79" s="113" t="s">
        <v>32</v>
      </c>
      <c r="B79" s="114"/>
      <c r="C79" s="115"/>
      <c r="D79" s="43"/>
      <c r="E79" s="44"/>
      <c r="F79" s="51"/>
    </row>
    <row r="80" spans="1:6" ht="16" thickBot="1" x14ac:dyDescent="0.4">
      <c r="A80" s="51"/>
      <c r="B80" s="51"/>
      <c r="C80" s="51"/>
      <c r="D80" s="51"/>
      <c r="E80" s="51"/>
      <c r="F80" s="51"/>
    </row>
    <row r="81" spans="1:8" ht="33" customHeight="1" thickBot="1" x14ac:dyDescent="0.4">
      <c r="A81" s="78" t="s">
        <v>11</v>
      </c>
      <c r="B81" s="79"/>
      <c r="C81" s="79"/>
      <c r="D81" s="79"/>
      <c r="E81" s="80">
        <f>E13+E23+E27+E35+E41+E51+E64+E69+E72</f>
        <v>0</v>
      </c>
      <c r="F81" s="51"/>
    </row>
    <row r="82" spans="1:8" ht="15.5" x14ac:dyDescent="0.35">
      <c r="A82" s="51"/>
      <c r="B82" s="51"/>
      <c r="C82" s="51"/>
      <c r="D82" s="51"/>
      <c r="E82" s="51"/>
      <c r="F82" s="51"/>
    </row>
    <row r="83" spans="1:8" ht="21" x14ac:dyDescent="0.5">
      <c r="A83" s="81" t="s">
        <v>13</v>
      </c>
      <c r="B83" s="51"/>
      <c r="C83" s="51"/>
      <c r="D83" s="51"/>
      <c r="E83" s="51"/>
      <c r="F83" s="51"/>
    </row>
    <row r="84" spans="1:8" ht="6" customHeight="1" x14ac:dyDescent="0.35">
      <c r="A84" s="82"/>
      <c r="B84" s="82"/>
      <c r="C84" s="82"/>
      <c r="D84" s="82"/>
      <c r="E84" s="82"/>
      <c r="F84" s="51"/>
    </row>
    <row r="85" spans="1:8" ht="60" customHeight="1" x14ac:dyDescent="0.35">
      <c r="A85" s="105" t="s">
        <v>82</v>
      </c>
      <c r="B85" s="105"/>
      <c r="C85" s="105"/>
      <c r="D85" s="105"/>
      <c r="E85" s="105"/>
      <c r="F85" s="51"/>
    </row>
    <row r="86" spans="1:8" ht="36.75" customHeight="1" x14ac:dyDescent="0.35">
      <c r="A86" s="105" t="s">
        <v>83</v>
      </c>
      <c r="B86" s="105"/>
      <c r="C86" s="105"/>
      <c r="D86" s="105"/>
      <c r="E86" s="105"/>
      <c r="F86" s="51"/>
    </row>
    <row r="87" spans="1:8" ht="36.75" customHeight="1" x14ac:dyDescent="0.35">
      <c r="A87" s="105" t="s">
        <v>84</v>
      </c>
      <c r="B87" s="105"/>
      <c r="C87" s="105"/>
      <c r="D87" s="105"/>
      <c r="E87" s="105"/>
      <c r="F87" s="51"/>
    </row>
    <row r="88" spans="1:8" ht="21" customHeight="1" x14ac:dyDescent="0.35">
      <c r="A88" s="106" t="s">
        <v>52</v>
      </c>
      <c r="B88" s="106"/>
      <c r="C88" s="106"/>
      <c r="D88" s="106"/>
      <c r="E88" s="106"/>
      <c r="H88" s="54" t="s">
        <v>53</v>
      </c>
    </row>
    <row r="89" spans="1:8" ht="21" customHeight="1" x14ac:dyDescent="0.35">
      <c r="A89" s="106" t="s">
        <v>14</v>
      </c>
      <c r="B89" s="106"/>
      <c r="C89" s="106"/>
      <c r="D89" s="106"/>
      <c r="E89" s="106"/>
    </row>
    <row r="90" spans="1:8" ht="21" customHeight="1" x14ac:dyDescent="0.35">
      <c r="A90" s="106" t="s">
        <v>51</v>
      </c>
      <c r="B90" s="106"/>
      <c r="C90" s="106"/>
      <c r="D90" s="106"/>
      <c r="E90" s="106"/>
    </row>
    <row r="91" spans="1:8" ht="39" customHeight="1" x14ac:dyDescent="0.35">
      <c r="A91" s="105" t="s">
        <v>68</v>
      </c>
      <c r="B91" s="106"/>
      <c r="C91" s="106"/>
      <c r="D91" s="106"/>
      <c r="E91" s="106"/>
    </row>
    <row r="92" spans="1:8" ht="15.5" x14ac:dyDescent="0.35">
      <c r="A92" s="51"/>
      <c r="B92" s="51"/>
      <c r="C92" s="51"/>
      <c r="D92" s="51"/>
      <c r="E92" s="51"/>
    </row>
  </sheetData>
  <sheetProtection algorithmName="SHA-512" hashValue="DT+5GD9cj4EOLa0+am2C+E619jJ/b1iGTfvCj6ELq2CBM5xFkiMKO/zwvWouoLVo2B16LX+lDekb5H62yIWnmw==" saltValue="swtZb7AK684GqtkUTQNfOA==" spinCount="100000" sheet="1" objects="1" scenarios="1"/>
  <mergeCells count="27">
    <mergeCell ref="A74:E74"/>
    <mergeCell ref="A85:E85"/>
    <mergeCell ref="A87:E87"/>
    <mergeCell ref="A91:E91"/>
    <mergeCell ref="A90:E90"/>
    <mergeCell ref="A89:E89"/>
    <mergeCell ref="A88:E88"/>
    <mergeCell ref="A86:E86"/>
    <mergeCell ref="A76:C76"/>
    <mergeCell ref="A77:C77"/>
    <mergeCell ref="A78:C78"/>
    <mergeCell ref="A79:C79"/>
    <mergeCell ref="A4:E4"/>
    <mergeCell ref="A1:E1"/>
    <mergeCell ref="A66:E66"/>
    <mergeCell ref="A53:E53"/>
    <mergeCell ref="A29:E29"/>
    <mergeCell ref="A43:E43"/>
    <mergeCell ref="A15:E15"/>
    <mergeCell ref="A25:E25"/>
    <mergeCell ref="A31:A32"/>
    <mergeCell ref="A33:A34"/>
    <mergeCell ref="A37:A38"/>
    <mergeCell ref="A39:A40"/>
    <mergeCell ref="A45:A46"/>
    <mergeCell ref="A47:A48"/>
    <mergeCell ref="A49:A50"/>
  </mergeCells>
  <hyperlinks>
    <hyperlink ref="A6" location="'Radary, kamery, TM, servis'!A1" tooltip="Rýchlomer, ktorý meria rýchlosť meraného vozidla na základe zmeny času a frekvencie medzi meraným objektom a meradlom. Merač deteguje vozidlá v min. 2 jazdných pruhoch v obojsmernej premávke." display="'Radary, kamery, TM, servis'!A1"/>
    <hyperlink ref="A7" location="'Radary, kamery, TM, servis'!A1" tooltip="Rýchlomer, ktorý meria rýchlosť meraného vozidla na základe zmeny času a frekvencie medzi meraným objektom a meradlom. Merač deteguje vozidlá v min. 4 jazdných pruhoch v obojsmernej premávke." display="'Radary, kamery, TM, servis'!A1"/>
    <hyperlink ref="A8" location="'Radary, kamery, TM, servis'!A1" tooltip="Zariadenie (zostava), ktoré pomocou detekčných a záznamových systémov rozpoznávajú fázy svetelného signalizačného zariadenia (priecestného zabezpečovacieho zariadenia) a detegujú vjazd vozidla do križovatky na signál STOJ" display="'Radary, kamery, TM, servis'!A1"/>
    <hyperlink ref="A9" location="'Radary, kamery, TM, servis'!A1" tooltip="Zariadenie (zostava), ktoré pomocou detekčných a záznamových systémov rozpoznávajú fázy svetelného signalizačného zariadenia (priecestného zabezpečovacieho zariadenia) a detegujú vjazd vozidla do križovatky na signál STOJ" display="'Radary, kamery, TM, servis'!A1"/>
    <hyperlink ref="A10" location="'Radary, kamery, TM, servis'!A1" tooltip="Rýchlomer, ktorý meria rýchlosť vozidla a súčasne zariadenie, ktoré deteguje vjazd vozidla do križovatky na červený signál STOJ" display="'Radary, kamery, TM, servis'!A1"/>
    <hyperlink ref="A11" location="'Radary, kamery, TM, servis'!A1" tooltip="Zariadenie detekčnými a záznamovými systémami deteguje, či vozidlo zastavilo na mieste označnom DZ &quot;STOJ, daj prednosť v jazde!&quot;, odkiaľ má jeho vodič na križovatku al. žel. trať náležitý rozhľad alebo na STOP čiare" display="'Radary, kamery, TM, servis'!A1"/>
    <hyperlink ref="A12" location="'Radary, kamery, TM, servis'!A1" tooltip="Pri mieste bez permanentného napájania el. energiou zabezpečuje nepretržitú funkčnosť zariadenia v režime 24/7. Zdroj bude možné nabiť počas zapnutého VO (min. 4h) a zabezpečí funkčnosť zariadenia (min. 18h) " display="Zdroj energie pre cestné rýchlomery a analytické kamery (batéria)"/>
    <hyperlink ref="A16" location="'Radary, kamery, TM, servis'!A1" tooltip="Rýchlomer, ktorý meria rýchlosť meraného vozidla na základe zmeny času a frekvencie medzi meraným objektom a meradlom. Merač deteguje vozidlá v min. 2 jazdných pruhoch v obojsmernej premávke." display="'Radary, kamery, TM, servis'!A1"/>
    <hyperlink ref="A17" location="'Radary, kamery, TM, servis'!A1" tooltip="Rýchlomer, ktorý meria rýchlosť meraného vozidla na základe zmeny času a frekvencie medzi meraným objektom a meradlom. Merač deteguje vozidlá v min. 4 jazdných pruhoch v obojsmernej premávke." display="'Radary, kamery, TM, servis'!A1"/>
    <hyperlink ref="A18" location="'Radary, kamery, TM, servis'!A1" tooltip="Zariadenie (zostava), ktoré pomocou detekčných a záznamových systémov rozpoznávajú fázy svetelného signalizačného zariadenia (priecestného zabezpečovacieho zariadenia) a detegujú vjazd vozidla do križovatky na signál STOJ" display="'Radary, kamery, TM, servis'!A1"/>
    <hyperlink ref="A19" location="'Radary, kamery, TM, servis'!A1" tooltip="Zariadenie (zostava), ktoré pomocou detekčných a záznamových systémov rozpoznávajú fázy svetelného signalizačného zariadenia (priecestného zabezpečovacieho zariadenia) a detegujú vjazd vozidla do križovatky na signál STOJ" display="'Radary, kamery, TM, servis'!A1"/>
    <hyperlink ref="A20" location="'Radary, kamery, TM, servis'!A1" tooltip="Rýchlomer, ktorý meria rýchlosť vozidla a súčasne zariadenie, ktoré deteguje vjazd vozidla do križovatky na červený signál STOJ" display="'Radary, kamery, TM, servis'!A1"/>
    <hyperlink ref="A21" location="'Radary, kamery, TM, servis'!A1" tooltip="Zariadenie detekčnými a záznamovými systémami deteguje, či vozidlo zastavilo na mieste označnom DZ &quot;STOJ, daj prednosť v jazde!&quot;, odkiaľ má jeho vodič na križovatku al. žel. trať náležitý rozhľad alebo na STOP čiare" display="'Radary, kamery, TM, servis'!A1"/>
    <hyperlink ref="A22" location="'Radary, kamery, TM, servis'!A1" tooltip="Pri mieste bez permanentného napájania el. energiou zabezpečuje nepretržitú funkčnosť zariadenia v režime 24/7. Zdroj bude možné nabiť počas zapnutého VO (min. 4h) a zabezpečí funkčnosť zariadenia (min. 18h) " display="Zdroj energie pre cestné rýchlomery a analytické kamery z opcie (batéria)"/>
    <hyperlink ref="A26" location="'Radary, kamery, TM, servis'!A1" tooltip="Modul automatického spracovania evidencie porušení pravidiel cestnej premávky, ktorý zabezpečí automatizované spracovanie incidentu, prenos dôkazu do existujúceho systému MV SR a iniciuje spustenie procesu správneho konania" display="'Radary, kamery, TM, servis'!A1"/>
  </hyperlinks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60" fitToHeight="0" orientation="portrait" r:id="rId1"/>
  <rowBreaks count="2" manualBreakCount="2">
    <brk id="28" max="16383" man="1"/>
    <brk id="5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workbookViewId="0">
      <selection activeCell="H7" sqref="H7"/>
    </sheetView>
  </sheetViews>
  <sheetFormatPr defaultRowHeight="14.5" x14ac:dyDescent="0.35"/>
  <cols>
    <col min="1" max="1" width="54.1796875" customWidth="1"/>
    <col min="2" max="3" width="17.7265625" customWidth="1"/>
    <col min="4" max="4" width="20.7265625" customWidth="1"/>
    <col min="5" max="5" width="20" customWidth="1"/>
  </cols>
  <sheetData>
    <row r="1" spans="1:11" ht="31.5" customHeight="1" x14ac:dyDescent="0.35">
      <c r="A1" s="117" t="s">
        <v>0</v>
      </c>
      <c r="B1" s="117"/>
      <c r="C1" s="117"/>
      <c r="D1" s="117"/>
      <c r="E1" s="117"/>
    </row>
    <row r="2" spans="1:11" ht="24" customHeight="1" x14ac:dyDescent="0.35"/>
    <row r="3" spans="1:11" ht="30" customHeight="1" thickBot="1" x14ac:dyDescent="0.4">
      <c r="A3" s="118" t="s">
        <v>16</v>
      </c>
      <c r="B3" s="118"/>
      <c r="C3" s="118"/>
      <c r="D3" s="118"/>
      <c r="E3" s="118"/>
    </row>
    <row r="4" spans="1:11" ht="45" customHeight="1" thickBot="1" x14ac:dyDescent="0.5">
      <c r="A4" s="122" t="s">
        <v>1</v>
      </c>
      <c r="B4" s="123"/>
      <c r="C4" s="124"/>
      <c r="D4" s="124" t="s">
        <v>85</v>
      </c>
      <c r="E4" s="125" t="s">
        <v>3</v>
      </c>
      <c r="F4" s="1"/>
      <c r="G4" s="1"/>
      <c r="H4" s="1"/>
      <c r="I4" s="1"/>
      <c r="J4" s="1"/>
      <c r="K4" s="1"/>
    </row>
    <row r="5" spans="1:11" ht="21" customHeight="1" x14ac:dyDescent="0.35">
      <c r="A5" s="129" t="s">
        <v>16</v>
      </c>
      <c r="B5" s="130"/>
      <c r="C5" s="131"/>
      <c r="D5" s="120"/>
      <c r="E5" s="121">
        <f>D5</f>
        <v>0</v>
      </c>
      <c r="F5" s="1"/>
      <c r="G5" s="1"/>
      <c r="H5" s="1"/>
      <c r="I5" s="1"/>
      <c r="J5" s="1"/>
      <c r="K5" s="1"/>
    </row>
    <row r="6" spans="1:11" ht="21" customHeight="1" x14ac:dyDescent="0.35">
      <c r="A6" s="126" t="s">
        <v>17</v>
      </c>
      <c r="B6" s="127"/>
      <c r="C6" s="128"/>
      <c r="D6" s="88"/>
      <c r="E6" s="5">
        <f>D6</f>
        <v>0</v>
      </c>
      <c r="F6" s="1"/>
      <c r="G6" s="1"/>
      <c r="H6" s="1"/>
      <c r="I6" s="1"/>
      <c r="J6" s="1"/>
      <c r="K6" s="1"/>
    </row>
    <row r="7" spans="1:11" ht="21" customHeight="1" x14ac:dyDescent="0.35">
      <c r="A7" s="126" t="s">
        <v>18</v>
      </c>
      <c r="B7" s="127"/>
      <c r="C7" s="128"/>
      <c r="D7" s="88"/>
      <c r="E7" s="5">
        <f>D7</f>
        <v>0</v>
      </c>
      <c r="F7" s="1"/>
      <c r="G7" s="1"/>
      <c r="H7" s="1"/>
      <c r="I7" s="1"/>
      <c r="J7" s="1"/>
      <c r="K7" s="1"/>
    </row>
    <row r="8" spans="1:11" ht="21" customHeight="1" x14ac:dyDescent="0.35">
      <c r="A8" s="126" t="s">
        <v>19</v>
      </c>
      <c r="B8" s="127"/>
      <c r="C8" s="128"/>
      <c r="D8" s="88"/>
      <c r="E8" s="5">
        <f>D8</f>
        <v>0</v>
      </c>
      <c r="F8" s="1"/>
      <c r="G8" s="1"/>
      <c r="H8" s="1"/>
      <c r="I8" s="1"/>
      <c r="J8" s="1"/>
      <c r="K8" s="1"/>
    </row>
    <row r="9" spans="1:11" ht="21" customHeight="1" x14ac:dyDescent="0.35">
      <c r="A9" s="126" t="s">
        <v>20</v>
      </c>
      <c r="B9" s="127"/>
      <c r="C9" s="128"/>
      <c r="D9" s="88"/>
      <c r="E9" s="5">
        <f>D9</f>
        <v>0</v>
      </c>
      <c r="F9" s="1"/>
      <c r="G9" s="1"/>
      <c r="H9" s="1"/>
      <c r="I9" s="1"/>
      <c r="J9" s="1"/>
      <c r="K9" s="1"/>
    </row>
    <row r="10" spans="1:11" ht="21" customHeight="1" x14ac:dyDescent="0.35">
      <c r="A10" s="126" t="s">
        <v>21</v>
      </c>
      <c r="B10" s="127"/>
      <c r="C10" s="128"/>
      <c r="D10" s="88"/>
      <c r="E10" s="5">
        <f>D10</f>
        <v>0</v>
      </c>
      <c r="F10" s="1"/>
      <c r="G10" s="1"/>
      <c r="H10" s="1"/>
      <c r="I10" s="1"/>
      <c r="J10" s="1"/>
      <c r="K10" s="1"/>
    </row>
    <row r="11" spans="1:11" ht="21" customHeight="1" x14ac:dyDescent="0.35">
      <c r="A11" s="126" t="s">
        <v>22</v>
      </c>
      <c r="B11" s="127"/>
      <c r="C11" s="128"/>
      <c r="D11" s="88"/>
      <c r="E11" s="5">
        <f>D11</f>
        <v>0</v>
      </c>
      <c r="F11" s="1"/>
      <c r="G11" s="1"/>
      <c r="H11" s="1"/>
      <c r="I11" s="1"/>
      <c r="J11" s="1"/>
      <c r="K11" s="1"/>
    </row>
    <row r="12" spans="1:11" ht="21" customHeight="1" x14ac:dyDescent="0.35">
      <c r="A12" s="126" t="s">
        <v>23</v>
      </c>
      <c r="B12" s="127"/>
      <c r="C12" s="128"/>
      <c r="D12" s="88"/>
      <c r="E12" s="5">
        <f>D12</f>
        <v>0</v>
      </c>
      <c r="F12" s="1"/>
      <c r="G12" s="1"/>
      <c r="H12" s="1"/>
      <c r="I12" s="1"/>
      <c r="J12" s="1"/>
      <c r="K12" s="1"/>
    </row>
    <row r="13" spans="1:11" ht="21" customHeight="1" x14ac:dyDescent="0.35">
      <c r="A13" s="126" t="s">
        <v>24</v>
      </c>
      <c r="B13" s="127"/>
      <c r="C13" s="128"/>
      <c r="D13" s="88"/>
      <c r="E13" s="5">
        <f>D13</f>
        <v>0</v>
      </c>
      <c r="F13" s="1"/>
      <c r="G13" s="1"/>
      <c r="H13" s="1"/>
      <c r="I13" s="1"/>
      <c r="J13" s="1"/>
      <c r="K13" s="1"/>
    </row>
    <row r="14" spans="1:11" ht="21" customHeight="1" thickBot="1" x14ac:dyDescent="0.4">
      <c r="A14" s="132" t="s">
        <v>25</v>
      </c>
      <c r="B14" s="133"/>
      <c r="C14" s="134"/>
      <c r="D14" s="89"/>
      <c r="E14" s="6">
        <f>D14</f>
        <v>0</v>
      </c>
      <c r="F14" s="1"/>
      <c r="G14" s="1"/>
      <c r="H14" s="1"/>
      <c r="I14" s="1"/>
      <c r="J14" s="1"/>
      <c r="K14" s="1"/>
    </row>
    <row r="15" spans="1:11" ht="24" customHeight="1" thickBot="1" x14ac:dyDescent="0.4">
      <c r="A15" s="135" t="s">
        <v>86</v>
      </c>
      <c r="B15" s="136"/>
      <c r="C15" s="137"/>
      <c r="D15" s="31"/>
      <c r="E15" s="18">
        <f>SUM(E5:E14)</f>
        <v>0</v>
      </c>
      <c r="F15" s="1"/>
      <c r="G15" s="1"/>
      <c r="H15" s="1"/>
      <c r="I15" s="1"/>
      <c r="J15" s="1"/>
      <c r="K15" s="1"/>
    </row>
    <row r="16" spans="1:11" ht="24" customHeight="1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9" customHeight="1" x14ac:dyDescent="0.35">
      <c r="A17" s="7"/>
      <c r="B17" s="7"/>
      <c r="C17" s="7"/>
      <c r="D17" s="7"/>
      <c r="E17" s="7"/>
      <c r="F17" s="1"/>
      <c r="G17" s="1"/>
      <c r="H17" s="1"/>
      <c r="I17" s="1"/>
      <c r="J17" s="1"/>
      <c r="K17" s="1"/>
    </row>
    <row r="18" spans="1:11" ht="30" customHeight="1" thickBot="1" x14ac:dyDescent="0.4">
      <c r="A18" s="119" t="s">
        <v>26</v>
      </c>
      <c r="B18" s="119"/>
      <c r="C18" s="119"/>
      <c r="D18" s="119"/>
      <c r="E18" s="119"/>
      <c r="F18" s="1"/>
      <c r="G18" s="1"/>
      <c r="H18" s="1"/>
      <c r="I18" s="1"/>
      <c r="J18" s="1"/>
      <c r="K18" s="1"/>
    </row>
    <row r="19" spans="1:11" ht="45" customHeight="1" thickBot="1" x14ac:dyDescent="0.4">
      <c r="A19" s="2" t="s">
        <v>7</v>
      </c>
      <c r="B19" s="3" t="s">
        <v>6</v>
      </c>
      <c r="C19" s="3"/>
      <c r="D19" s="3" t="s">
        <v>2</v>
      </c>
      <c r="E19" s="17" t="s">
        <v>3</v>
      </c>
      <c r="F19" s="1"/>
      <c r="G19" s="1"/>
      <c r="H19" s="1"/>
      <c r="I19" s="1"/>
      <c r="J19" s="1"/>
      <c r="K19" s="1"/>
    </row>
    <row r="20" spans="1:11" ht="75" customHeight="1" thickBot="1" x14ac:dyDescent="0.4">
      <c r="A20" s="90" t="s">
        <v>43</v>
      </c>
      <c r="B20" s="23">
        <v>96</v>
      </c>
      <c r="C20" s="23" t="s">
        <v>42</v>
      </c>
      <c r="D20" s="91"/>
      <c r="E20" s="4">
        <f>(B20*D20)</f>
        <v>0</v>
      </c>
      <c r="F20" s="1"/>
      <c r="G20" s="1"/>
      <c r="H20" s="1"/>
      <c r="I20" s="1"/>
      <c r="J20" s="1"/>
      <c r="K20" s="1"/>
    </row>
    <row r="21" spans="1:11" ht="24" customHeight="1" thickBot="1" x14ac:dyDescent="0.4">
      <c r="A21" s="13" t="s">
        <v>4</v>
      </c>
      <c r="B21" s="14"/>
      <c r="C21" s="14"/>
      <c r="D21" s="15"/>
      <c r="E21" s="16">
        <f>SUM(E20:E20)</f>
        <v>0</v>
      </c>
      <c r="F21" s="1"/>
      <c r="G21" s="1"/>
      <c r="H21" s="1"/>
      <c r="I21" s="1"/>
      <c r="J21" s="1"/>
      <c r="K21" s="1"/>
    </row>
    <row r="22" spans="1:11" ht="11.5" customHeight="1" x14ac:dyDescent="0.35">
      <c r="A22" s="7"/>
      <c r="B22" s="7"/>
      <c r="C22" s="7"/>
      <c r="D22" s="7"/>
      <c r="E22" s="7"/>
      <c r="F22" s="1"/>
      <c r="G22" s="1"/>
      <c r="H22" s="1"/>
      <c r="I22" s="1"/>
      <c r="J22" s="1"/>
      <c r="K22" s="1"/>
    </row>
    <row r="23" spans="1:11" ht="24" customHeight="1" thickBot="1" x14ac:dyDescent="0.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33" customHeight="1" thickBot="1" x14ac:dyDescent="0.4">
      <c r="A24" s="8" t="s">
        <v>11</v>
      </c>
      <c r="B24" s="9"/>
      <c r="C24" s="9"/>
      <c r="D24" s="9"/>
      <c r="E24" s="10">
        <f>E15+E21</f>
        <v>0</v>
      </c>
      <c r="F24" s="1"/>
      <c r="G24" s="1"/>
      <c r="H24" s="1"/>
      <c r="I24" s="1"/>
      <c r="J24" s="1"/>
      <c r="K24" s="1"/>
    </row>
    <row r="25" spans="1:11" ht="18" customHeight="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8" customHeight="1" x14ac:dyDescent="0.5">
      <c r="A26" s="11" t="s">
        <v>13</v>
      </c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3.65" customHeight="1" x14ac:dyDescent="0.35">
      <c r="A27" s="12"/>
      <c r="B27" s="12"/>
      <c r="C27" s="12"/>
      <c r="D27" s="12"/>
      <c r="E27" s="12"/>
      <c r="F27" s="1"/>
      <c r="G27" s="1"/>
      <c r="H27" s="1"/>
      <c r="I27" s="1"/>
      <c r="J27" s="1"/>
      <c r="K27" s="1"/>
    </row>
    <row r="28" spans="1:11" ht="21" customHeight="1" x14ac:dyDescent="0.35">
      <c r="A28" s="116" t="s">
        <v>15</v>
      </c>
      <c r="B28" s="116"/>
      <c r="C28" s="116"/>
      <c r="D28" s="116"/>
      <c r="E28" s="116"/>
      <c r="F28" s="1"/>
      <c r="G28" s="1"/>
      <c r="H28" s="1"/>
      <c r="I28" s="1"/>
      <c r="J28" s="1"/>
      <c r="K28" s="1"/>
    </row>
    <row r="29" spans="1:11" ht="21" customHeight="1" x14ac:dyDescent="0.35">
      <c r="A29" s="116" t="s">
        <v>27</v>
      </c>
      <c r="B29" s="116"/>
      <c r="C29" s="116"/>
      <c r="D29" s="116"/>
      <c r="E29" s="116"/>
      <c r="F29" s="1"/>
      <c r="G29" s="1"/>
      <c r="H29" s="1"/>
      <c r="I29" s="1"/>
      <c r="J29" s="1"/>
      <c r="K29" s="1"/>
    </row>
    <row r="30" spans="1:11" ht="18" customHeight="1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8" customHeight="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8" customHeight="1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8" customHeight="1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8" customHeight="1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8" customHeight="1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8" customHeight="1" x14ac:dyDescent="0.35"/>
    <row r="37" spans="1:11" ht="18" customHeight="1" x14ac:dyDescent="0.35"/>
    <row r="38" spans="1:11" ht="18" customHeight="1" x14ac:dyDescent="0.35"/>
    <row r="39" spans="1:11" ht="18" customHeight="1" x14ac:dyDescent="0.35"/>
    <row r="40" spans="1:11" ht="18" customHeight="1" x14ac:dyDescent="0.35"/>
    <row r="41" spans="1:11" ht="18" customHeight="1" x14ac:dyDescent="0.35"/>
    <row r="42" spans="1:11" ht="18" customHeight="1" x14ac:dyDescent="0.35"/>
    <row r="43" spans="1:11" ht="18" customHeight="1" x14ac:dyDescent="0.35"/>
    <row r="44" spans="1:11" ht="18" customHeight="1" x14ac:dyDescent="0.35"/>
    <row r="45" spans="1:11" ht="18" customHeight="1" x14ac:dyDescent="0.35"/>
    <row r="46" spans="1:11" ht="18" customHeight="1" x14ac:dyDescent="0.35"/>
    <row r="47" spans="1:11" ht="18" customHeight="1" x14ac:dyDescent="0.35"/>
    <row r="48" spans="1:11" ht="18" customHeight="1" x14ac:dyDescent="0.35"/>
    <row r="49" ht="18" customHeight="1" x14ac:dyDescent="0.35"/>
    <row r="50" ht="18" customHeight="1" x14ac:dyDescent="0.35"/>
    <row r="51" ht="18" customHeight="1" x14ac:dyDescent="0.35"/>
    <row r="52" ht="18" customHeight="1" x14ac:dyDescent="0.35"/>
    <row r="53" ht="18" customHeight="1" x14ac:dyDescent="0.35"/>
    <row r="54" ht="18" customHeight="1" x14ac:dyDescent="0.35"/>
    <row r="55" ht="18" customHeight="1" x14ac:dyDescent="0.35"/>
    <row r="56" ht="18" customHeight="1" x14ac:dyDescent="0.35"/>
    <row r="57" ht="18" customHeight="1" x14ac:dyDescent="0.35"/>
    <row r="58" ht="18" customHeight="1" x14ac:dyDescent="0.35"/>
    <row r="59" ht="18" customHeight="1" x14ac:dyDescent="0.35"/>
    <row r="60" ht="18" customHeight="1" x14ac:dyDescent="0.35"/>
    <row r="61" ht="18" customHeight="1" x14ac:dyDescent="0.35"/>
  </sheetData>
  <mergeCells count="16">
    <mergeCell ref="A29:E29"/>
    <mergeCell ref="A28:E28"/>
    <mergeCell ref="A1:E1"/>
    <mergeCell ref="A3:E3"/>
    <mergeCell ref="A18:E18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</mergeCells>
  <pageMargins left="0.70866141732283472" right="0.70866141732283472" top="0.74803149606299213" bottom="0.74803149606299213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Radary, kamery, TM, servis</vt:lpstr>
      <vt:lpstr>HW_HCI infraštruktúra</vt:lpstr>
      <vt:lpstr>'Radary, kamery, TM, servis'!Oblasť_tlače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 Šinkovič</dc:creator>
  <cp:lastModifiedBy>Marian Šinkovič</cp:lastModifiedBy>
  <cp:lastPrinted>2023-01-18T12:45:25Z</cp:lastPrinted>
  <dcterms:created xsi:type="dcterms:W3CDTF">2023-01-05T13:09:18Z</dcterms:created>
  <dcterms:modified xsi:type="dcterms:W3CDTF">2023-01-18T19:07:47Z</dcterms:modified>
</cp:coreProperties>
</file>